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<sst xmlns="http://schemas.openxmlformats.org/spreadsheetml/2006/main" count="150" uniqueCount="66">
  <si>
    <t>Код</t>
  </si>
  <si>
    <t>Податкові надходження</t>
  </si>
  <si>
    <t xml:space="preserve">Податки на доходи, податки на прибуток, податки на збільшення ринковою вартості </t>
  </si>
  <si>
    <t xml:space="preserve">Власні надходження бюджетних установ </t>
  </si>
  <si>
    <t xml:space="preserve"> </t>
  </si>
  <si>
    <t xml:space="preserve">Разом доходів </t>
  </si>
  <si>
    <t xml:space="preserve">Офіційні трансферти (розшифровуються за видами трансфертів та бюджетів) </t>
  </si>
  <si>
    <t>Загальний фонд</t>
  </si>
  <si>
    <t>Спеціальний фонд</t>
  </si>
  <si>
    <t>в тому числі бюджет розвитку</t>
  </si>
  <si>
    <t>Х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</si>
  <si>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</si>
  <si>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</si>
  <si>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</si>
  <si>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Надходження коштів від відшкодування втрат сільськогосподарського і лісогосподарського виробництва</t>
  </si>
  <si>
    <t>Кошти, що отримуються бюджетними установами від реалізації майна</t>
  </si>
  <si>
    <t>Голова ради</t>
  </si>
  <si>
    <t>Неподаткові надходження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</si>
  <si>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</si>
  <si>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</si>
  <si>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</si>
  <si>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</si>
  <si>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</si>
  <si>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</si>
  <si>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</t>
  </si>
  <si>
    <t>3=(гр.4+гр.5)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</si>
  <si>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</si>
  <si>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</si>
  <si>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</si>
  <si>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 рішення  районної ради </t>
  </si>
  <si>
    <t xml:space="preserve">від       року № 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</si>
  <si>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</si>
  <si>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</si>
  <si>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</si>
  <si>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</si>
  <si>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</si>
  <si>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</si>
  <si>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 пільг  та  житлових субсидій населенню на придбання  твердого  та  рідкого  пічного  побутового  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</si>
  <si>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</si>
  <si>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</si>
  <si>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</si>
  <si>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</si>
  <si>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Доходи районного бюджету на 2019 рік</t>
  </si>
  <si>
    <t>Плата за надання інших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</si>
  <si>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</si>
  <si>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</si>
  <si>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</si>
  <si>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</si>
  <si>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Усього</t>
  </si>
  <si>
    <t>усього</t>
  </si>
  <si>
    <t>Усього доходів (без урахування міжбюджетних трансфертів)</t>
  </si>
  <si>
    <t>Найменування згідно з 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</si>
  <si>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</si>
  <si>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 коштів медичної субвенції 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</si>
  <si>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</si>
  <si>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</si>
  <si>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</si>
  <si>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Інші надходження  </t>
  </si>
  <si>
    <t>Адміністративні штрафи та інші санкції </t>
  </si>
  <si>
    <t>Плата за надання адміністративних послуг</t>
  </si>
  <si>
    <t>Субвенція з місцевого бюджету на проведення виборів депутатів місцевих рад та сільських ,селищних,міських голів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</si>
  <si>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</si>
  <si>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</si>
  <si>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Юрій МЕЛЬНИК</t>
  </si>
  <si>
    <t>Додаток № 1</t>
  </si>
  <si>
    <t>(грн)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</si>
</sst>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5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Border="1" applyAlignment="1">
      <alignment horizontal="center" vertical="center"/>
    </xf>
    <xf numFmtId="185" fontId="1" fillId="0" borderId="13" xfId="0" applyNumberFormat="1" applyFont="1" applyBorder="1" applyAlignment="1">
      <alignment horizontal="center" vertical="center" wrapText="1"/>
    </xf>
    <xf numFmtId="185" fontId="10" fillId="0" borderId="12" xfId="0" applyNumberFormat="1" applyFont="1" applyBorder="1" applyAlignment="1">
      <alignment horizontal="center" vertical="center"/>
    </xf>
    <xf numFmtId="185" fontId="1" fillId="0" borderId="12" xfId="0" applyNumberFormat="1" applyFont="1" applyBorder="1" applyAlignment="1">
      <alignment horizontal="center" vertical="center"/>
    </xf>
    <xf numFmtId="185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85" fontId="1" fillId="0" borderId="14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8" sqref="E8"/>
    </sheetView>
  </sheetViews>
  <sheetFormatPr defaultColWidth="9.00390625" defaultRowHeight="12.75"/>
  <cols>
    <col min="1" max="1" width="8.625" style="0" customWidth="1"/>
    <col min="2" max="2" width="41.125" style="0" customWidth="1"/>
    <col min="3" max="3" width="15.25390625" style="0" customWidth="1"/>
    <col min="4" max="4" width="12.875" style="0" bestFit="1" customWidth="1"/>
    <col min="5" max="5" width="10.75390625" style="0" customWidth="1"/>
    <col min="6" max="6" width="11.25390625" style="0" customWidth="1"/>
  </cols>
  <sheetData>
    <row r="1" spans="5:6" ht="18.75">
      <c r="E1" s="62" t="s">
        <v>64</v>
      </c>
      <c r="F1" s="62"/>
    </row>
    <row r="2" spans="1:6" ht="18.75">
      <c r="A2" s="3"/>
      <c r="B2" s="3"/>
      <c r="C2" s="3"/>
      <c r="D2" s="3"/>
      <c r="E2" s="62" t="s">
        <v>29</v>
      </c>
      <c r="F2" s="62"/>
    </row>
    <row r="3" spans="1:6" ht="18.75">
      <c r="A3" s="3"/>
      <c r="B3" s="3"/>
      <c r="C3" s="3"/>
      <c r="D3" s="3"/>
      <c r="E3" s="62" t="s">
        <v>30</v>
      </c>
      <c r="F3" s="62"/>
    </row>
    <row r="4" spans="1:6" ht="0.75" customHeight="1">
      <c r="A4" s="3"/>
      <c r="B4" s="3"/>
      <c r="C4" s="3"/>
      <c r="D4" s="3"/>
      <c r="E4" s="3"/>
      <c r="F4" s="3"/>
    </row>
    <row r="5" spans="1:6" ht="12.75" hidden="1">
      <c r="A5" s="3"/>
      <c r="B5" s="3"/>
      <c r="C5" s="3"/>
      <c r="D5" s="3"/>
      <c r="E5" s="3"/>
      <c r="F5" s="3"/>
    </row>
    <row r="6" spans="1:6" ht="18.75">
      <c r="A6" s="3"/>
      <c r="B6" s="49" t="s">
        <v>42</v>
      </c>
      <c r="C6" s="49"/>
      <c r="D6" s="50"/>
      <c r="E6" s="50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20" t="s">
        <v>65</v>
      </c>
    </row>
    <row r="9" spans="1:6" ht="41.25" customHeight="1">
      <c r="A9" s="59" t="s">
        <v>0</v>
      </c>
      <c r="B9" s="59" t="s">
        <v>51</v>
      </c>
      <c r="C9" s="53" t="s">
        <v>48</v>
      </c>
      <c r="D9" s="52" t="s">
        <v>7</v>
      </c>
      <c r="E9" s="51" t="s">
        <v>8</v>
      </c>
      <c r="F9" s="51"/>
    </row>
    <row r="10" spans="1:6" ht="12.75">
      <c r="A10" s="59"/>
      <c r="B10" s="59"/>
      <c r="C10" s="54"/>
      <c r="D10" s="52"/>
      <c r="E10" s="51" t="s">
        <v>49</v>
      </c>
      <c r="F10" s="52" t="s">
        <v>9</v>
      </c>
    </row>
    <row r="11" spans="1:6" ht="21" customHeight="1">
      <c r="A11" s="59"/>
      <c r="B11" s="59"/>
      <c r="C11" s="55"/>
      <c r="D11" s="56"/>
      <c r="E11" s="51"/>
      <c r="F11" s="52"/>
    </row>
    <row r="12" spans="1:6" ht="12.75">
      <c r="A12" s="6">
        <v>1</v>
      </c>
      <c r="B12" s="6">
        <v>2</v>
      </c>
      <c r="C12" s="2" t="s">
        <v>25</v>
      </c>
      <c r="D12" s="5">
        <v>4</v>
      </c>
      <c r="E12" s="2">
        <v>5</v>
      </c>
      <c r="F12" s="2">
        <v>6</v>
      </c>
    </row>
    <row r="13" spans="1:6" ht="14.25" customHeight="1">
      <c r="A13" s="14">
        <v>10000000</v>
      </c>
      <c r="B13" s="14" t="s">
        <v>1</v>
      </c>
      <c r="C13" s="24">
        <f>C14+C20</f>
        <v>26396492</v>
      </c>
      <c r="D13" s="24">
        <f>D14+D20</f>
        <v>26396492</v>
      </c>
      <c r="E13" s="15" t="s">
        <v>10</v>
      </c>
      <c r="F13" s="15" t="s">
        <v>10</v>
      </c>
    </row>
    <row r="14" spans="1:6" ht="21.75" customHeight="1">
      <c r="A14" s="7">
        <v>11000000</v>
      </c>
      <c r="B14" s="7" t="s">
        <v>2</v>
      </c>
      <c r="C14" s="25">
        <f>C15</f>
        <v>26201292</v>
      </c>
      <c r="D14" s="25">
        <f>D15</f>
        <v>26201292</v>
      </c>
      <c r="E14" s="4" t="s">
        <v>10</v>
      </c>
      <c r="F14" s="4" t="s">
        <v>10</v>
      </c>
    </row>
    <row r="15" spans="1:6" ht="16.5" customHeight="1">
      <c r="A15" s="7">
        <v>11010000</v>
      </c>
      <c r="B15" s="7" t="s">
        <v>24</v>
      </c>
      <c r="C15" s="25">
        <f>C16+C17+C18+C19</f>
        <v>26201292</v>
      </c>
      <c r="D15" s="25">
        <f>D16+D17+D18+D19</f>
        <v>26201292</v>
      </c>
      <c r="E15" s="4" t="s">
        <v>10</v>
      </c>
      <c r="F15" s="4" t="s">
        <v>10</v>
      </c>
    </row>
    <row r="16" spans="1:6" ht="32.25" customHeight="1">
      <c r="A16" s="7">
        <v>11010100</v>
      </c>
      <c r="B16" s="7" t="s">
        <v>23</v>
      </c>
      <c r="C16" s="25">
        <f aca="true" t="shared" si="0" ref="C16:C21">D16</f>
        <v>22417017</v>
      </c>
      <c r="D16" s="25">
        <f>20463600+525400+1363017+15000+50000</f>
        <v>22417017</v>
      </c>
      <c r="E16" s="4" t="s">
        <v>10</v>
      </c>
      <c r="F16" s="4" t="s">
        <v>10</v>
      </c>
    </row>
    <row r="17" spans="1:6" ht="57" customHeight="1">
      <c r="A17" s="7">
        <v>11010200</v>
      </c>
      <c r="B17" s="7" t="s">
        <v>19</v>
      </c>
      <c r="C17" s="25">
        <f t="shared" si="0"/>
        <v>785500</v>
      </c>
      <c r="D17" s="25">
        <f>725500+60000</f>
        <v>785500</v>
      </c>
      <c r="E17" s="4" t="s">
        <v>10</v>
      </c>
      <c r="F17" s="4" t="s">
        <v>10</v>
      </c>
    </row>
    <row r="18" spans="1:6" ht="33" customHeight="1">
      <c r="A18" s="17">
        <v>11010400</v>
      </c>
      <c r="B18" s="13" t="s">
        <v>20</v>
      </c>
      <c r="C18" s="25">
        <f t="shared" si="0"/>
        <v>2820275</v>
      </c>
      <c r="D18" s="25">
        <f>2632500+67600+120175</f>
        <v>2820275</v>
      </c>
      <c r="E18" s="4" t="s">
        <v>10</v>
      </c>
      <c r="F18" s="4" t="s">
        <v>10</v>
      </c>
    </row>
    <row r="19" spans="1:6" ht="22.5" customHeight="1">
      <c r="A19" s="7">
        <v>11010500</v>
      </c>
      <c r="B19" s="7" t="s">
        <v>21</v>
      </c>
      <c r="C19" s="25">
        <f t="shared" si="0"/>
        <v>178500</v>
      </c>
      <c r="D19" s="25">
        <f>138500+40000</f>
        <v>178500</v>
      </c>
      <c r="E19" s="4" t="s">
        <v>10</v>
      </c>
      <c r="F19" s="4" t="s">
        <v>10</v>
      </c>
    </row>
    <row r="20" spans="1:6" ht="22.5" customHeight="1">
      <c r="A20" s="7">
        <v>13010000</v>
      </c>
      <c r="B20" s="41" t="s">
        <v>56</v>
      </c>
      <c r="C20" s="25">
        <f t="shared" si="0"/>
        <v>195200</v>
      </c>
      <c r="D20" s="25">
        <f>D21</f>
        <v>195200</v>
      </c>
      <c r="E20" s="4" t="s">
        <v>10</v>
      </c>
      <c r="F20" s="4" t="s">
        <v>10</v>
      </c>
    </row>
    <row r="21" spans="1:6" ht="34.5" customHeight="1">
      <c r="A21" s="7">
        <v>13010100</v>
      </c>
      <c r="B21" s="10" t="s">
        <v>55</v>
      </c>
      <c r="C21" s="25">
        <f t="shared" si="0"/>
        <v>195200</v>
      </c>
      <c r="D21" s="25">
        <f>59000+136200</f>
        <v>195200</v>
      </c>
      <c r="E21" s="4" t="s">
        <v>10</v>
      </c>
      <c r="F21" s="4" t="s">
        <v>10</v>
      </c>
    </row>
    <row r="22" spans="1:6" ht="18.75" customHeight="1">
      <c r="A22" s="14">
        <v>20000000</v>
      </c>
      <c r="B22" s="14" t="s">
        <v>17</v>
      </c>
      <c r="C22" s="24">
        <f>D22+E22</f>
        <v>2150250</v>
      </c>
      <c r="D22" s="24">
        <f>D25+D27+D31</f>
        <v>829500</v>
      </c>
      <c r="E22" s="26">
        <f>E33</f>
        <v>1320750</v>
      </c>
      <c r="F22" s="4" t="s">
        <v>10</v>
      </c>
    </row>
    <row r="23" spans="1:6" ht="20.25" customHeight="1" hidden="1">
      <c r="A23" s="7">
        <v>21080500</v>
      </c>
      <c r="B23" s="7" t="s">
        <v>22</v>
      </c>
      <c r="C23" s="25">
        <f>D23</f>
        <v>0</v>
      </c>
      <c r="D23" s="25"/>
      <c r="E23" s="4" t="s">
        <v>10</v>
      </c>
      <c r="F23" s="4" t="s">
        <v>10</v>
      </c>
    </row>
    <row r="24" spans="1:6" ht="36" customHeight="1" hidden="1">
      <c r="A24" s="7">
        <v>21110000</v>
      </c>
      <c r="B24" s="7" t="s">
        <v>14</v>
      </c>
      <c r="C24" s="25">
        <f>E24</f>
        <v>0</v>
      </c>
      <c r="D24" s="25" t="s">
        <v>10</v>
      </c>
      <c r="E24" s="4">
        <v>0</v>
      </c>
      <c r="F24" s="4" t="s">
        <v>10</v>
      </c>
    </row>
    <row r="25" spans="1:6" ht="15" customHeight="1">
      <c r="A25" s="7">
        <v>21080000</v>
      </c>
      <c r="B25" s="38" t="s">
        <v>57</v>
      </c>
      <c r="C25" s="25">
        <f aca="true" t="shared" si="1" ref="C25:C32">D25</f>
        <v>122100</v>
      </c>
      <c r="D25" s="25">
        <f>D26</f>
        <v>122100</v>
      </c>
      <c r="E25" s="4" t="s">
        <v>10</v>
      </c>
      <c r="F25" s="4" t="s">
        <v>10</v>
      </c>
    </row>
    <row r="26" spans="1:6" ht="13.5" customHeight="1">
      <c r="A26" s="7">
        <v>21081100</v>
      </c>
      <c r="B26" s="38" t="s">
        <v>58</v>
      </c>
      <c r="C26" s="25">
        <f t="shared" si="1"/>
        <v>122100</v>
      </c>
      <c r="D26" s="25">
        <f>71600+50500</f>
        <v>122100</v>
      </c>
      <c r="E26" s="4" t="s">
        <v>10</v>
      </c>
      <c r="F26" s="4" t="s">
        <v>10</v>
      </c>
    </row>
    <row r="27" spans="1:6" ht="13.5" customHeight="1">
      <c r="A27" s="7">
        <v>22010000</v>
      </c>
      <c r="B27" s="40" t="s">
        <v>59</v>
      </c>
      <c r="C27" s="25">
        <f t="shared" si="1"/>
        <v>557400</v>
      </c>
      <c r="D27" s="25">
        <f>D28+D29+D30</f>
        <v>557400</v>
      </c>
      <c r="E27" s="4" t="s">
        <v>10</v>
      </c>
      <c r="F27" s="4" t="s">
        <v>10</v>
      </c>
    </row>
    <row r="28" spans="1:6" ht="31.5" customHeight="1">
      <c r="A28" s="7">
        <v>22010300</v>
      </c>
      <c r="B28" s="10" t="s">
        <v>31</v>
      </c>
      <c r="C28" s="25">
        <f t="shared" si="1"/>
        <v>30100</v>
      </c>
      <c r="D28" s="25">
        <v>30100</v>
      </c>
      <c r="E28" s="4" t="s">
        <v>10</v>
      </c>
      <c r="F28" s="4" t="s">
        <v>10</v>
      </c>
    </row>
    <row r="29" spans="1:6" ht="15" customHeight="1">
      <c r="A29" s="7">
        <v>22012500</v>
      </c>
      <c r="B29" s="38" t="s">
        <v>43</v>
      </c>
      <c r="C29" s="25">
        <f t="shared" si="1"/>
        <v>343500</v>
      </c>
      <c r="D29" s="25">
        <f>61500+100000+182000</f>
        <v>343500</v>
      </c>
      <c r="E29" s="4" t="s">
        <v>10</v>
      </c>
      <c r="F29" s="4" t="s">
        <v>10</v>
      </c>
    </row>
    <row r="30" spans="1:6" ht="21.75" customHeight="1">
      <c r="A30" s="7">
        <v>22012600</v>
      </c>
      <c r="B30" s="10" t="s">
        <v>32</v>
      </c>
      <c r="C30" s="25">
        <f t="shared" si="1"/>
        <v>183800</v>
      </c>
      <c r="D30" s="25">
        <v>183800</v>
      </c>
      <c r="E30" s="4" t="s">
        <v>10</v>
      </c>
      <c r="F30" s="4" t="s">
        <v>10</v>
      </c>
    </row>
    <row r="31" spans="1:6" ht="36" customHeight="1">
      <c r="A31" s="7">
        <v>22080400</v>
      </c>
      <c r="B31" s="7" t="s">
        <v>18</v>
      </c>
      <c r="C31" s="25">
        <f t="shared" si="1"/>
        <v>150000</v>
      </c>
      <c r="D31" s="25">
        <v>150000</v>
      </c>
      <c r="E31" s="4" t="s">
        <v>10</v>
      </c>
      <c r="F31" s="4" t="s">
        <v>10</v>
      </c>
    </row>
    <row r="32" spans="1:6" ht="21" customHeight="1" hidden="1">
      <c r="A32" s="7">
        <v>24060300</v>
      </c>
      <c r="B32" s="7" t="s">
        <v>22</v>
      </c>
      <c r="C32" s="19">
        <f t="shared" si="1"/>
        <v>0</v>
      </c>
      <c r="D32" s="19"/>
      <c r="E32" s="4" t="s">
        <v>10</v>
      </c>
      <c r="F32" s="4" t="s">
        <v>10</v>
      </c>
    </row>
    <row r="33" spans="1:6" ht="17.25" customHeight="1">
      <c r="A33" s="7">
        <v>25000000</v>
      </c>
      <c r="B33" s="7" t="s">
        <v>3</v>
      </c>
      <c r="C33" s="24">
        <f>E33</f>
        <v>1320750</v>
      </c>
      <c r="D33" s="4" t="s">
        <v>10</v>
      </c>
      <c r="E33" s="26">
        <f>E34+E35+E36+E37</f>
        <v>1320750</v>
      </c>
      <c r="F33" s="4" t="s">
        <v>10</v>
      </c>
    </row>
    <row r="34" spans="1:6" ht="24" customHeight="1">
      <c r="A34" s="7">
        <v>25010100</v>
      </c>
      <c r="B34" s="7" t="s">
        <v>11</v>
      </c>
      <c r="C34" s="25">
        <f>E34</f>
        <v>1157000</v>
      </c>
      <c r="D34" s="4" t="s">
        <v>10</v>
      </c>
      <c r="E34" s="27">
        <v>1157000</v>
      </c>
      <c r="F34" s="4" t="s">
        <v>10</v>
      </c>
    </row>
    <row r="35" spans="1:6" ht="30.75" customHeight="1" hidden="1">
      <c r="A35" s="7">
        <v>25010200</v>
      </c>
      <c r="B35" s="7" t="s">
        <v>12</v>
      </c>
      <c r="C35" s="19">
        <f>E35</f>
        <v>0</v>
      </c>
      <c r="D35" s="4" t="s">
        <v>10</v>
      </c>
      <c r="E35" s="4"/>
      <c r="F35" s="4" t="s">
        <v>10</v>
      </c>
    </row>
    <row r="36" spans="1:6" ht="15.75" customHeight="1">
      <c r="A36" s="7">
        <v>25010300</v>
      </c>
      <c r="B36" s="7" t="s">
        <v>13</v>
      </c>
      <c r="C36" s="25">
        <f>E36</f>
        <v>155500</v>
      </c>
      <c r="D36" s="4" t="s">
        <v>10</v>
      </c>
      <c r="E36" s="27">
        <v>155500</v>
      </c>
      <c r="F36" s="4" t="s">
        <v>10</v>
      </c>
    </row>
    <row r="37" spans="1:6" ht="24" customHeight="1">
      <c r="A37" s="7">
        <v>25010400</v>
      </c>
      <c r="B37" s="7" t="s">
        <v>15</v>
      </c>
      <c r="C37" s="25">
        <f>E37</f>
        <v>8250</v>
      </c>
      <c r="D37" s="4" t="s">
        <v>10</v>
      </c>
      <c r="E37" s="27">
        <v>8250</v>
      </c>
      <c r="F37" s="4" t="s">
        <v>10</v>
      </c>
    </row>
    <row r="38" spans="1:6" ht="21">
      <c r="A38" s="7" t="s">
        <v>4</v>
      </c>
      <c r="B38" s="14" t="s">
        <v>50</v>
      </c>
      <c r="C38" s="24">
        <f>D38+E38</f>
        <v>28546742</v>
      </c>
      <c r="D38" s="24">
        <f>D13+D22</f>
        <v>27225992</v>
      </c>
      <c r="E38" s="26">
        <f>E33+E24</f>
        <v>1320750</v>
      </c>
      <c r="F38" s="15" t="s">
        <v>10</v>
      </c>
    </row>
    <row r="39" spans="1:6" ht="21" customHeight="1">
      <c r="A39" s="14">
        <v>40000000</v>
      </c>
      <c r="B39" s="14" t="s">
        <v>6</v>
      </c>
      <c r="C39" s="24">
        <f>D39+E39</f>
        <v>204315842</v>
      </c>
      <c r="D39" s="24">
        <f>D40+D42+D45+D47</f>
        <v>203153906</v>
      </c>
      <c r="E39" s="16">
        <f>E42</f>
        <v>1161936</v>
      </c>
      <c r="F39" s="15">
        <f>F42</f>
        <v>1161936</v>
      </c>
    </row>
    <row r="40" spans="1:6" ht="12.75">
      <c r="A40" s="14">
        <v>41020000</v>
      </c>
      <c r="B40" s="14" t="s">
        <v>33</v>
      </c>
      <c r="C40" s="24">
        <f>D40</f>
        <v>2128600</v>
      </c>
      <c r="D40" s="26">
        <f>D41</f>
        <v>2128600</v>
      </c>
      <c r="E40" s="15" t="s">
        <v>10</v>
      </c>
      <c r="F40" s="15" t="s">
        <v>10</v>
      </c>
    </row>
    <row r="41" spans="1:6" ht="12.75">
      <c r="A41" s="7">
        <v>41020100</v>
      </c>
      <c r="B41" s="7" t="s">
        <v>26</v>
      </c>
      <c r="C41" s="25">
        <f>D41</f>
        <v>2128600</v>
      </c>
      <c r="D41" s="27">
        <v>2128600</v>
      </c>
      <c r="E41" s="4" t="s">
        <v>10</v>
      </c>
      <c r="F41" s="4" t="s">
        <v>10</v>
      </c>
    </row>
    <row r="42" spans="1:6" ht="21">
      <c r="A42" s="14">
        <v>41030000</v>
      </c>
      <c r="B42" s="14" t="s">
        <v>34</v>
      </c>
      <c r="C42" s="24">
        <f>D42+E42</f>
        <v>30333636</v>
      </c>
      <c r="D42" s="26">
        <f>D43+D44</f>
        <v>29171700</v>
      </c>
      <c r="E42" s="16">
        <f>E45+E43+E47</f>
        <v>1161936</v>
      </c>
      <c r="F42" s="16">
        <f>F45+F43+F47</f>
        <v>1161936</v>
      </c>
    </row>
    <row r="43" spans="1:6" ht="22.5">
      <c r="A43" s="8">
        <v>41033900</v>
      </c>
      <c r="B43" s="12" t="s">
        <v>27</v>
      </c>
      <c r="C43" s="28">
        <f>D43+E43</f>
        <v>21186600</v>
      </c>
      <c r="D43" s="29">
        <v>21186600</v>
      </c>
      <c r="E43" s="4">
        <f>27200-27200</f>
        <v>0</v>
      </c>
      <c r="F43" s="4">
        <f>27200-27200</f>
        <v>0</v>
      </c>
    </row>
    <row r="44" spans="1:6" ht="22.5">
      <c r="A44" s="7">
        <v>41034200</v>
      </c>
      <c r="B44" s="7" t="s">
        <v>28</v>
      </c>
      <c r="C44" s="30">
        <f>D44</f>
        <v>7985100</v>
      </c>
      <c r="D44" s="29">
        <v>7985100</v>
      </c>
      <c r="E44" s="4" t="s">
        <v>10</v>
      </c>
      <c r="F44" s="4" t="s">
        <v>10</v>
      </c>
    </row>
    <row r="45" spans="1:6" ht="21">
      <c r="A45" s="21">
        <v>41040000</v>
      </c>
      <c r="B45" s="21" t="s">
        <v>35</v>
      </c>
      <c r="C45" s="24">
        <f>D45+E45</f>
        <v>10897000</v>
      </c>
      <c r="D45" s="31">
        <f>D46</f>
        <v>10897000</v>
      </c>
      <c r="E45" s="15"/>
      <c r="F45" s="15"/>
    </row>
    <row r="46" spans="1:6" ht="45">
      <c r="A46" s="21">
        <v>41040200</v>
      </c>
      <c r="B46" s="9" t="s">
        <v>44</v>
      </c>
      <c r="C46" s="30">
        <f>D46</f>
        <v>10897000</v>
      </c>
      <c r="D46" s="32">
        <v>10897000</v>
      </c>
      <c r="E46" s="4" t="s">
        <v>10</v>
      </c>
      <c r="F46" s="4" t="s">
        <v>10</v>
      </c>
    </row>
    <row r="47" spans="1:6" ht="19.5" customHeight="1">
      <c r="A47" s="21">
        <v>41050000</v>
      </c>
      <c r="B47" s="21" t="s">
        <v>36</v>
      </c>
      <c r="C47" s="33">
        <f>D47+E47</f>
        <v>162118542</v>
      </c>
      <c r="D47" s="31">
        <f>D48+D49+D50+D51+D54+D56+D58+D60+D53+D57+D55+D59+D61+D52</f>
        <v>160956606</v>
      </c>
      <c r="E47" s="15">
        <v>1161936</v>
      </c>
      <c r="F47" s="15">
        <v>1161936</v>
      </c>
    </row>
    <row r="48" spans="1:6" ht="147" customHeight="1">
      <c r="A48" s="9">
        <v>41050100</v>
      </c>
      <c r="B48" s="10" t="s">
        <v>45</v>
      </c>
      <c r="C48" s="43">
        <f aca="true" t="shared" si="2" ref="C48:C61">D48</f>
        <v>41211000</v>
      </c>
      <c r="D48" s="44">
        <f>83322000-41650400-711183.25+250583.25</f>
        <v>41211000</v>
      </c>
      <c r="E48" s="4" t="s">
        <v>10</v>
      </c>
      <c r="F48" s="4" t="s">
        <v>10</v>
      </c>
    </row>
    <row r="49" spans="1:6" ht="45.75" customHeight="1">
      <c r="A49" s="9">
        <v>41050200</v>
      </c>
      <c r="B49" s="22" t="s">
        <v>37</v>
      </c>
      <c r="C49" s="30">
        <f t="shared" si="2"/>
        <v>2208500</v>
      </c>
      <c r="D49" s="32">
        <v>2208500</v>
      </c>
      <c r="E49" s="4" t="s">
        <v>10</v>
      </c>
      <c r="F49" s="4" t="s">
        <v>10</v>
      </c>
    </row>
    <row r="50" spans="1:6" ht="143.25" customHeight="1">
      <c r="A50" s="9">
        <v>41050300</v>
      </c>
      <c r="B50" s="23" t="s">
        <v>38</v>
      </c>
      <c r="C50" s="30">
        <f t="shared" si="2"/>
        <v>82466300</v>
      </c>
      <c r="D50" s="32">
        <f>82466300</f>
        <v>82466300</v>
      </c>
      <c r="E50" s="4" t="s">
        <v>10</v>
      </c>
      <c r="F50" s="4" t="s">
        <v>10</v>
      </c>
    </row>
    <row r="51" spans="1:6" ht="122.25" customHeight="1">
      <c r="A51" s="9">
        <v>41050700</v>
      </c>
      <c r="B51" s="10" t="s">
        <v>46</v>
      </c>
      <c r="C51" s="30">
        <f t="shared" si="2"/>
        <v>996180</v>
      </c>
      <c r="D51" s="32">
        <f>1055300-59120</f>
        <v>996180</v>
      </c>
      <c r="E51" s="4" t="s">
        <v>10</v>
      </c>
      <c r="F51" s="4" t="s">
        <v>10</v>
      </c>
    </row>
    <row r="52" spans="1:6" ht="72.75" customHeight="1">
      <c r="A52" s="9">
        <v>41050900</v>
      </c>
      <c r="B52" s="45" t="s">
        <v>61</v>
      </c>
      <c r="C52" s="30">
        <f t="shared" si="2"/>
        <v>1767620</v>
      </c>
      <c r="D52" s="32">
        <v>1767620</v>
      </c>
      <c r="E52" s="4" t="s">
        <v>10</v>
      </c>
      <c r="F52" s="4" t="s">
        <v>10</v>
      </c>
    </row>
    <row r="53" spans="1:6" ht="37.5" customHeight="1">
      <c r="A53" s="9">
        <v>41051000</v>
      </c>
      <c r="B53" s="10" t="s">
        <v>52</v>
      </c>
      <c r="C53" s="30">
        <f t="shared" si="2"/>
        <v>552300</v>
      </c>
      <c r="D53" s="32">
        <f>552300</f>
        <v>552300</v>
      </c>
      <c r="E53" s="4" t="s">
        <v>10</v>
      </c>
      <c r="F53" s="4" t="s">
        <v>10</v>
      </c>
    </row>
    <row r="54" spans="1:6" ht="36" customHeight="1">
      <c r="A54" s="9">
        <v>41051200</v>
      </c>
      <c r="B54" s="10" t="s">
        <v>47</v>
      </c>
      <c r="C54" s="30">
        <f t="shared" si="2"/>
        <v>25253</v>
      </c>
      <c r="D54" s="32">
        <v>25253</v>
      </c>
      <c r="E54" s="4" t="s">
        <v>10</v>
      </c>
      <c r="F54" s="4" t="s">
        <v>10</v>
      </c>
    </row>
    <row r="55" spans="1:6" ht="48" customHeight="1">
      <c r="A55" s="9">
        <v>41051400</v>
      </c>
      <c r="B55" s="10" t="s">
        <v>54</v>
      </c>
      <c r="C55" s="30">
        <f t="shared" si="2"/>
        <v>403308</v>
      </c>
      <c r="D55" s="32">
        <f>399468+3840</f>
        <v>403308</v>
      </c>
      <c r="E55" s="4" t="s">
        <v>10</v>
      </c>
      <c r="F55" s="4" t="s">
        <v>10</v>
      </c>
    </row>
    <row r="56" spans="1:6" ht="37.5" customHeight="1">
      <c r="A56" s="9">
        <v>41051500</v>
      </c>
      <c r="B56" s="39" t="s">
        <v>41</v>
      </c>
      <c r="C56" s="30">
        <f t="shared" si="2"/>
        <v>22454800</v>
      </c>
      <c r="D56" s="32">
        <f>22858100-2000000+1500000+96700</f>
        <v>22454800</v>
      </c>
      <c r="E56" s="4" t="s">
        <v>10</v>
      </c>
      <c r="F56" s="4" t="s">
        <v>10</v>
      </c>
    </row>
    <row r="57" spans="1:6" ht="37.5" customHeight="1">
      <c r="A57" s="9">
        <v>41051600</v>
      </c>
      <c r="B57" s="39" t="s">
        <v>53</v>
      </c>
      <c r="C57" s="30">
        <f>D57</f>
        <v>150100</v>
      </c>
      <c r="D57" s="32">
        <v>150100</v>
      </c>
      <c r="E57" s="4" t="s">
        <v>10</v>
      </c>
      <c r="F57" s="4" t="s">
        <v>10</v>
      </c>
    </row>
    <row r="58" spans="1:6" ht="38.25" customHeight="1">
      <c r="A58" s="9">
        <v>41052000</v>
      </c>
      <c r="B58" s="39" t="s">
        <v>39</v>
      </c>
      <c r="C58" s="30">
        <f t="shared" si="2"/>
        <v>275500</v>
      </c>
      <c r="D58" s="32">
        <v>275500</v>
      </c>
      <c r="E58" s="4" t="s">
        <v>10</v>
      </c>
      <c r="F58" s="4" t="s">
        <v>10</v>
      </c>
    </row>
    <row r="59" spans="1:6" ht="38.25" customHeight="1">
      <c r="A59" s="9">
        <v>41053000</v>
      </c>
      <c r="B59" s="42" t="s">
        <v>60</v>
      </c>
      <c r="C59" s="30">
        <f t="shared" si="2"/>
        <v>117720</v>
      </c>
      <c r="D59" s="32">
        <v>117720</v>
      </c>
      <c r="E59" s="4" t="s">
        <v>10</v>
      </c>
      <c r="F59" s="4" t="s">
        <v>10</v>
      </c>
    </row>
    <row r="60" spans="1:6" ht="15" customHeight="1">
      <c r="A60" s="9">
        <v>41053900</v>
      </c>
      <c r="B60" s="39" t="s">
        <v>40</v>
      </c>
      <c r="C60" s="30">
        <f>D60+E60</f>
        <v>8916041</v>
      </c>
      <c r="D60" s="32">
        <f>6664320+7000+500000+88200+180000+20000+102245-235000+81000+51000+15000+42658+26129+80000+94553+37000</f>
        <v>7754105</v>
      </c>
      <c r="E60" s="4">
        <v>1161936</v>
      </c>
      <c r="F60" s="4">
        <v>1161936</v>
      </c>
    </row>
    <row r="61" spans="1:6" ht="36.75" customHeight="1">
      <c r="A61" s="9">
        <v>41054300</v>
      </c>
      <c r="B61" s="45" t="s">
        <v>62</v>
      </c>
      <c r="C61" s="30">
        <f t="shared" si="2"/>
        <v>573920</v>
      </c>
      <c r="D61" s="32">
        <v>573920</v>
      </c>
      <c r="E61" s="4" t="s">
        <v>10</v>
      </c>
      <c r="F61" s="4" t="s">
        <v>10</v>
      </c>
    </row>
    <row r="62" spans="1:6" ht="15" customHeight="1">
      <c r="A62" s="9"/>
      <c r="B62" s="39"/>
      <c r="C62" s="46"/>
      <c r="D62" s="32"/>
      <c r="E62" s="4"/>
      <c r="F62" s="4"/>
    </row>
    <row r="63" spans="1:6" ht="12.75">
      <c r="A63" s="60"/>
      <c r="B63" s="61" t="s">
        <v>5</v>
      </c>
      <c r="C63" s="47">
        <f>D63+E63</f>
        <v>232862584</v>
      </c>
      <c r="D63" s="57">
        <f>D38+D39</f>
        <v>230379898</v>
      </c>
      <c r="E63" s="57">
        <f>E38+E39</f>
        <v>2482686</v>
      </c>
      <c r="F63" s="57">
        <f>F39</f>
        <v>1161936</v>
      </c>
    </row>
    <row r="64" spans="1:6" ht="12.75">
      <c r="A64" s="60"/>
      <c r="B64" s="61"/>
      <c r="C64" s="48"/>
      <c r="D64" s="58"/>
      <c r="E64" s="58"/>
      <c r="F64" s="58"/>
    </row>
    <row r="65" spans="4:6" ht="12.75">
      <c r="D65" s="1"/>
      <c r="E65" s="1"/>
      <c r="F65" s="1"/>
    </row>
    <row r="66" spans="1:5" ht="18.75">
      <c r="A66" s="18"/>
      <c r="B66" s="18"/>
      <c r="C66" s="18"/>
      <c r="D66" s="18"/>
      <c r="E66" s="18"/>
    </row>
    <row r="67" spans="1:5" ht="18.75">
      <c r="A67" s="18" t="s">
        <v>16</v>
      </c>
      <c r="B67" s="18"/>
      <c r="C67" s="18"/>
      <c r="D67" s="18"/>
      <c r="E67" s="18" t="s">
        <v>63</v>
      </c>
    </row>
    <row r="68" s="11" customFormat="1" ht="14.25"/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1:6" ht="12.75">
      <c r="A72" s="34"/>
      <c r="B72" s="34"/>
      <c r="D72" s="1"/>
      <c r="E72" s="1"/>
      <c r="F72" s="1"/>
    </row>
    <row r="73" spans="1:6" ht="12.75">
      <c r="A73" s="35"/>
      <c r="B73" s="36"/>
      <c r="D73" s="1"/>
      <c r="E73" s="1"/>
      <c r="F73" s="1"/>
    </row>
    <row r="74" spans="1:6" ht="12.75">
      <c r="A74" s="35"/>
      <c r="B74" s="36"/>
      <c r="D74" s="1"/>
      <c r="E74" s="1"/>
      <c r="F74" s="1"/>
    </row>
    <row r="75" spans="1:6" ht="12.75">
      <c r="A75" s="35"/>
      <c r="B75" s="37"/>
      <c r="D75" s="1"/>
      <c r="E75" s="1"/>
      <c r="F75" s="1"/>
    </row>
    <row r="76" spans="1:6" ht="12.75">
      <c r="A76" s="35"/>
      <c r="B76" s="36"/>
      <c r="D76" s="1"/>
      <c r="E76" s="1"/>
      <c r="F76" s="1"/>
    </row>
    <row r="77" spans="1:6" ht="12.75">
      <c r="A77" s="35"/>
      <c r="B77" s="37"/>
      <c r="D77" s="1"/>
      <c r="E77" s="1"/>
      <c r="F77" s="1"/>
    </row>
    <row r="78" spans="1:6" ht="12.75">
      <c r="A78" s="35"/>
      <c r="B78" s="35"/>
      <c r="D78" s="1"/>
      <c r="E78" s="1"/>
      <c r="F78" s="1"/>
    </row>
    <row r="79" spans="1:6" ht="12.75">
      <c r="A79" s="35"/>
      <c r="B79" s="35"/>
      <c r="D79" s="1"/>
      <c r="E79" s="1"/>
      <c r="F79" s="1"/>
    </row>
    <row r="80" spans="1:6" ht="12.75">
      <c r="A80" s="34"/>
      <c r="B80" s="34"/>
      <c r="D80" s="1"/>
      <c r="E80" s="1"/>
      <c r="F80" s="1"/>
    </row>
    <row r="81" spans="1:6" ht="12.75">
      <c r="A81" s="34"/>
      <c r="B81" s="34"/>
      <c r="D81" s="1"/>
      <c r="E81" s="1"/>
      <c r="F81" s="1"/>
    </row>
    <row r="82" spans="1:6" ht="12.75">
      <c r="A82" s="34"/>
      <c r="B82" s="34"/>
      <c r="D82" s="1"/>
      <c r="E82" s="1"/>
      <c r="F82" s="1"/>
    </row>
    <row r="83" spans="1:6" ht="12.75">
      <c r="A83" s="34"/>
      <c r="B83" s="34"/>
      <c r="D83" s="1"/>
      <c r="E83" s="1"/>
      <c r="F83" s="1"/>
    </row>
    <row r="84" spans="1:6" ht="12.75">
      <c r="A84" s="34"/>
      <c r="B84" s="34"/>
      <c r="D84" s="1"/>
      <c r="E84" s="1"/>
      <c r="F84" s="1"/>
    </row>
    <row r="85" spans="1:6" ht="12.75">
      <c r="A85" s="34"/>
      <c r="B85" s="34"/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</sheetData>
  <sheetProtection/>
  <mergeCells count="14">
    <mergeCell ref="A9:A11"/>
    <mergeCell ref="B9:B11"/>
    <mergeCell ref="A63:A64"/>
    <mergeCell ref="B63:B64"/>
    <mergeCell ref="C63:C64"/>
    <mergeCell ref="B6:E6"/>
    <mergeCell ref="E9:F9"/>
    <mergeCell ref="E10:E11"/>
    <mergeCell ref="F10:F11"/>
    <mergeCell ref="C9:C11"/>
    <mergeCell ref="D9:D11"/>
    <mergeCell ref="D63:D64"/>
    <mergeCell ref="E63:E64"/>
    <mergeCell ref="F63:F64"/>
  </mergeCells>
  <printOptions/>
  <pageMargins left="0.47" right="0.34" top="0.57" bottom="0.1968503937007874" header="0.22" footer="0.5118110236220472"/>
  <pageSetup horizontalDpi="600" verticalDpi="600" orientation="portrait" paperSize="9" scale="78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RDA</cp:lastModifiedBy>
  <cp:lastPrinted>2019-12-10T08:06:06Z</cp:lastPrinted>
  <dcterms:created xsi:type="dcterms:W3CDTF">2008-01-03T23:38:37Z</dcterms:created>
  <dcterms:modified xsi:type="dcterms:W3CDTF">2019-12-10T08:06:45Z</dcterms:modified>
  <cp:category/>
  <cp:version/>
  <cp:contentType/>
  <cp:contentStatus/>
</cp:coreProperties>
</file>